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4 webpage\full\teaching\files\DataScience\IntroToDataScience\_DMPerformanceEvaluation\"/>
    </mc:Choice>
  </mc:AlternateContent>
  <xr:revisionPtr revIDLastSave="0" documentId="13_ncr:1_{2B34482A-E5D8-490B-9D79-296C2FAADB54}" xr6:coauthVersionLast="47" xr6:coauthVersionMax="47" xr10:uidLastSave="{00000000-0000-0000-0000-000000000000}"/>
  <bookViews>
    <workbookView xWindow="10980" yWindow="1185" windowWidth="15225" windowHeight="14295" xr2:uid="{615A6CB1-482F-4264-82EA-34F9E2332D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28" i="1"/>
  <c r="J33" i="1"/>
  <c r="J32" i="1"/>
  <c r="J28" i="1"/>
  <c r="C36" i="1"/>
  <c r="D36" i="1"/>
  <c r="E36" i="1"/>
  <c r="F36" i="1"/>
  <c r="B36" i="1"/>
  <c r="B42" i="1"/>
  <c r="C42" i="1"/>
  <c r="D42" i="1"/>
  <c r="E42" i="1"/>
  <c r="F42" i="1"/>
  <c r="B43" i="1"/>
  <c r="C43" i="1"/>
  <c r="D43" i="1"/>
  <c r="E43" i="1"/>
  <c r="F43" i="1"/>
  <c r="B44" i="1"/>
  <c r="C44" i="1"/>
  <c r="D44" i="1"/>
  <c r="E44" i="1"/>
  <c r="F44" i="1"/>
  <c r="B45" i="1"/>
  <c r="C45" i="1"/>
  <c r="D45" i="1"/>
  <c r="E45" i="1"/>
  <c r="F45" i="1"/>
  <c r="C41" i="1"/>
  <c r="D41" i="1"/>
  <c r="E41" i="1"/>
  <c r="F41" i="1"/>
  <c r="B41" i="1"/>
  <c r="J31" i="1"/>
  <c r="J30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B30" i="1"/>
  <c r="B31" i="1"/>
  <c r="B32" i="1"/>
  <c r="B33" i="1"/>
  <c r="B29" i="1"/>
  <c r="J29" i="1"/>
  <c r="G30" i="1"/>
  <c r="G31" i="1"/>
  <c r="G32" i="1"/>
  <c r="G33" i="1"/>
  <c r="G29" i="1"/>
  <c r="I20" i="1"/>
  <c r="H19" i="1"/>
  <c r="H20" i="1"/>
  <c r="G19" i="1" l="1"/>
  <c r="I19" i="1" s="1"/>
  <c r="G20" i="1"/>
  <c r="O5" i="1"/>
  <c r="O6" i="1"/>
  <c r="O7" i="1"/>
  <c r="O8" i="1"/>
  <c r="O4" i="1"/>
  <c r="I8" i="1"/>
  <c r="J8" i="1" s="1"/>
  <c r="G5" i="1"/>
  <c r="I5" i="1" s="1"/>
  <c r="G6" i="1"/>
  <c r="I6" i="1" s="1"/>
  <c r="G7" i="1"/>
  <c r="I7" i="1" s="1"/>
  <c r="G8" i="1"/>
  <c r="G4" i="1"/>
  <c r="I4" i="1" s="1"/>
  <c r="C9" i="1"/>
  <c r="D9" i="1"/>
  <c r="E9" i="1"/>
  <c r="F9" i="1"/>
  <c r="B9" i="1"/>
  <c r="H18" i="1" s="1"/>
  <c r="G17" i="1" l="1"/>
  <c r="G18" i="1"/>
  <c r="I18" i="1" s="1"/>
  <c r="H17" i="1"/>
  <c r="I17" i="1" s="1"/>
  <c r="H16" i="1"/>
  <c r="I16" i="1" s="1"/>
  <c r="G16" i="1"/>
  <c r="G9" i="1"/>
  <c r="O9" i="1" s="1"/>
  <c r="I21" i="1" l="1"/>
  <c r="J7" i="1"/>
  <c r="J5" i="1"/>
  <c r="J6" i="1"/>
  <c r="J4" i="1"/>
  <c r="K9" i="1" l="1"/>
</calcChain>
</file>

<file path=xl/sharedStrings.xml><?xml version="1.0" encoding="utf-8"?>
<sst xmlns="http://schemas.openxmlformats.org/spreadsheetml/2006/main" count="52" uniqueCount="40">
  <si>
    <t>Real 1</t>
  </si>
  <si>
    <t>Real 2</t>
  </si>
  <si>
    <t>Real 3</t>
  </si>
  <si>
    <t>Cluster 1</t>
  </si>
  <si>
    <t>Cluster 2</t>
  </si>
  <si>
    <t>Cluster 3</t>
  </si>
  <si>
    <t>Cluster 4</t>
  </si>
  <si>
    <t>Real 4</t>
  </si>
  <si>
    <t>Real 5</t>
  </si>
  <si>
    <t>Cluster 5</t>
  </si>
  <si>
    <t>Total</t>
  </si>
  <si>
    <t>Org data</t>
  </si>
  <si>
    <t>Purity i</t>
  </si>
  <si>
    <t>Total Purity</t>
  </si>
  <si>
    <t>weighted</t>
  </si>
  <si>
    <t>Easy Calculation</t>
  </si>
  <si>
    <t>Max of Cluster 1</t>
  </si>
  <si>
    <t>Max of Cluster 2</t>
  </si>
  <si>
    <t>Max of Cluster 3</t>
  </si>
  <si>
    <t>Max of Cluster 4</t>
  </si>
  <si>
    <t>Max of Cluster 5</t>
  </si>
  <si>
    <t>Purity Caculation</t>
  </si>
  <si>
    <t>F Measure Caculation</t>
  </si>
  <si>
    <t>Prec</t>
  </si>
  <si>
    <t>Recall</t>
  </si>
  <si>
    <t>F</t>
  </si>
  <si>
    <t>Pairwise Based:</t>
  </si>
  <si>
    <t>C(data#,2)</t>
  </si>
  <si>
    <t>TP+FP:</t>
  </si>
  <si>
    <t>TP:</t>
  </si>
  <si>
    <t>FP:</t>
  </si>
  <si>
    <t>Cross Cluster</t>
  </si>
  <si>
    <t>Temp table</t>
  </si>
  <si>
    <t>FN:</t>
  </si>
  <si>
    <t>N:</t>
  </si>
  <si>
    <t>TN:</t>
  </si>
  <si>
    <t>Rand Index</t>
  </si>
  <si>
    <t>Jaccard Coefficient</t>
  </si>
  <si>
    <t>Final F:</t>
  </si>
  <si>
    <t>(average)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</si>
</sst>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  <font>
      <sz val="8.8000000000000007"/>
      <color theme="1"/>
      <name val="Verdana"/>
      <family val="2"/>
    </font>
    <font>
      <sz val="11"/>
      <color theme="9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5" borderId="0" xfId="0" applyFill="1"/>
    <xf numFmtId="0" fontId="3" fillId="2" borderId="0" xfId="0" applyFont="1" applyFill="1" applyAlignment="1">
      <alignment vertical="center"/>
    </xf>
    <xf numFmtId="0" fontId="0" fillId="6" borderId="0" xfId="0" applyFill="1"/>
    <xf numFmtId="0" fontId="0" fillId="7" borderId="0" xfId="0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9DC1-2F36-4982-998C-598EF6318788}">
  <dimension ref="A1:O45"/>
  <sheetViews>
    <sheetView tabSelected="1" workbookViewId="0">
      <selection activeCell="A2" sqref="A2"/>
    </sheetView>
  </sheetViews>
  <sheetFormatPr defaultRowHeight="15" x14ac:dyDescent="0.25"/>
  <cols>
    <col min="13" max="13" width="9.140625" customWidth="1"/>
    <col min="14" max="14" width="15.28515625" bestFit="1" customWidth="1"/>
  </cols>
  <sheetData>
    <row r="1" spans="1:15" x14ac:dyDescent="0.25">
      <c r="I1" s="1" t="s">
        <v>21</v>
      </c>
      <c r="J1" s="1"/>
    </row>
    <row r="3" spans="1:15" x14ac:dyDescent="0.25">
      <c r="A3" s="3" t="s">
        <v>11</v>
      </c>
      <c r="B3" t="s">
        <v>0</v>
      </c>
      <c r="C3" t="s">
        <v>1</v>
      </c>
      <c r="D3" t="s">
        <v>2</v>
      </c>
      <c r="E3" t="s">
        <v>7</v>
      </c>
      <c r="F3" t="s">
        <v>8</v>
      </c>
      <c r="G3" t="s">
        <v>10</v>
      </c>
      <c r="I3" s="2" t="s">
        <v>12</v>
      </c>
      <c r="J3" t="s">
        <v>14</v>
      </c>
      <c r="K3" s="2" t="s">
        <v>13</v>
      </c>
      <c r="N3" s="5" t="s">
        <v>15</v>
      </c>
      <c r="O3" s="5"/>
    </row>
    <row r="4" spans="1:15" x14ac:dyDescent="0.25">
      <c r="A4" t="s">
        <v>3</v>
      </c>
      <c r="B4" s="4">
        <v>5</v>
      </c>
      <c r="C4" s="4">
        <v>1</v>
      </c>
      <c r="D4" s="4">
        <v>0</v>
      </c>
      <c r="E4" s="4"/>
      <c r="F4" s="4"/>
      <c r="G4">
        <f>IF(SUM(B4:F4)=0,"",SUM(B4:F4))</f>
        <v>6</v>
      </c>
      <c r="I4" s="2">
        <f>IF(MAX(B4:F4)&gt;0,MAX(B4:F4)/G4,"")</f>
        <v>0.83333333333333337</v>
      </c>
      <c r="J4">
        <f>IF(I4&lt;&gt;"",I4*G4/G$9,"")</f>
        <v>0.29411764705882354</v>
      </c>
      <c r="N4" s="5" t="s">
        <v>16</v>
      </c>
      <c r="O4" s="5">
        <f>MAX(B4:F4)</f>
        <v>5</v>
      </c>
    </row>
    <row r="5" spans="1:15" x14ac:dyDescent="0.25">
      <c r="A5" t="s">
        <v>4</v>
      </c>
      <c r="B5" s="4">
        <v>1</v>
      </c>
      <c r="C5" s="4">
        <v>4</v>
      </c>
      <c r="D5" s="4">
        <v>1</v>
      </c>
      <c r="E5" s="4"/>
      <c r="F5" s="4"/>
      <c r="G5">
        <f t="shared" ref="G5:G9" si="0">IF(SUM(B5:F5)=0,"",SUM(B5:F5))</f>
        <v>6</v>
      </c>
      <c r="I5" s="2">
        <f t="shared" ref="I5:I8" si="1">IF(MAX(B5:F5)&gt;0,MAX(B5:F5)/G5,"")</f>
        <v>0.66666666666666663</v>
      </c>
      <c r="J5">
        <f t="shared" ref="J5:J8" si="2">IF(I5&lt;&gt;"",I5*G5/G$9,"")</f>
        <v>0.23529411764705882</v>
      </c>
      <c r="N5" s="5" t="s">
        <v>17</v>
      </c>
      <c r="O5" s="5">
        <f t="shared" ref="O5:O8" si="3">MAX(B5:F5)</f>
        <v>4</v>
      </c>
    </row>
    <row r="6" spans="1:15" x14ac:dyDescent="0.25">
      <c r="A6" t="s">
        <v>5</v>
      </c>
      <c r="B6" s="4">
        <v>2</v>
      </c>
      <c r="C6" s="4">
        <v>0</v>
      </c>
      <c r="D6" s="4">
        <v>3</v>
      </c>
      <c r="E6" s="4"/>
      <c r="F6" s="4"/>
      <c r="G6">
        <f t="shared" si="0"/>
        <v>5</v>
      </c>
      <c r="I6" s="2">
        <f t="shared" si="1"/>
        <v>0.6</v>
      </c>
      <c r="J6">
        <f t="shared" si="2"/>
        <v>0.17647058823529413</v>
      </c>
      <c r="N6" s="5" t="s">
        <v>18</v>
      </c>
      <c r="O6" s="5">
        <f t="shared" si="3"/>
        <v>3</v>
      </c>
    </row>
    <row r="7" spans="1:15" x14ac:dyDescent="0.25">
      <c r="A7" t="s">
        <v>6</v>
      </c>
      <c r="B7" s="4"/>
      <c r="C7" s="4"/>
      <c r="D7" s="4"/>
      <c r="E7" s="4"/>
      <c r="F7" s="4"/>
      <c r="G7" t="str">
        <f t="shared" si="0"/>
        <v/>
      </c>
      <c r="I7" s="2" t="str">
        <f t="shared" si="1"/>
        <v/>
      </c>
      <c r="J7" t="str">
        <f t="shared" si="2"/>
        <v/>
      </c>
      <c r="N7" s="5" t="s">
        <v>19</v>
      </c>
      <c r="O7" s="5">
        <f t="shared" si="3"/>
        <v>0</v>
      </c>
    </row>
    <row r="8" spans="1:15" x14ac:dyDescent="0.25">
      <c r="A8" t="s">
        <v>9</v>
      </c>
      <c r="B8" s="4"/>
      <c r="C8" s="4"/>
      <c r="D8" s="4"/>
      <c r="E8" s="4"/>
      <c r="F8" s="4"/>
      <c r="G8" t="str">
        <f t="shared" si="0"/>
        <v/>
      </c>
      <c r="I8" s="2" t="str">
        <f t="shared" si="1"/>
        <v/>
      </c>
      <c r="J8" t="str">
        <f t="shared" si="2"/>
        <v/>
      </c>
      <c r="N8" s="5" t="s">
        <v>20</v>
      </c>
      <c r="O8" s="5">
        <f t="shared" si="3"/>
        <v>0</v>
      </c>
    </row>
    <row r="9" spans="1:15" x14ac:dyDescent="0.25">
      <c r="A9" t="s">
        <v>10</v>
      </c>
      <c r="B9">
        <f>IF(SUM(B4:B8)=0,"",SUM(B4:B8))</f>
        <v>8</v>
      </c>
      <c r="C9">
        <f t="shared" ref="C9:F9" si="4">IF(SUM(C4:C8)=0,"",SUM(C4:C8))</f>
        <v>5</v>
      </c>
      <c r="D9">
        <f t="shared" si="4"/>
        <v>4</v>
      </c>
      <c r="E9" t="str">
        <f t="shared" si="4"/>
        <v/>
      </c>
      <c r="F9" t="str">
        <f t="shared" si="4"/>
        <v/>
      </c>
      <c r="G9">
        <f t="shared" si="0"/>
        <v>17</v>
      </c>
      <c r="K9" s="2">
        <f>SUM(J4:J8)</f>
        <v>0.70588235294117652</v>
      </c>
      <c r="N9" s="5"/>
      <c r="O9" s="5">
        <f>SUM(O4:O8)/G9</f>
        <v>0.70588235294117652</v>
      </c>
    </row>
    <row r="14" spans="1:15" x14ac:dyDescent="0.25">
      <c r="F14" s="1" t="s">
        <v>22</v>
      </c>
      <c r="G14" s="1"/>
      <c r="H14" s="1"/>
    </row>
    <row r="15" spans="1:15" x14ac:dyDescent="0.25">
      <c r="G15" t="s">
        <v>23</v>
      </c>
      <c r="H15" t="s">
        <v>24</v>
      </c>
      <c r="I15" t="s">
        <v>25</v>
      </c>
    </row>
    <row r="16" spans="1:15" x14ac:dyDescent="0.25">
      <c r="F16" t="s">
        <v>3</v>
      </c>
      <c r="G16">
        <f>IF(MAX(B4:F4)&gt;0,MAX(B4:F4)/G4,"")</f>
        <v>0.83333333333333337</v>
      </c>
      <c r="H16">
        <f>IF(MAX(B4:F4)&gt;0,MAX(B4:F4)/INDEX(B$9:F$9,MATCH(MAX(B4:F4),B4:F4,0)),"")</f>
        <v>0.625</v>
      </c>
      <c r="I16">
        <f t="shared" ref="I16:I19" si="5">IF(G16&lt;&gt;"",2*G16*H16/(G16+H16),"")</f>
        <v>0.7142857142857143</v>
      </c>
    </row>
    <row r="17" spans="1:14" x14ac:dyDescent="0.25">
      <c r="F17" t="s">
        <v>4</v>
      </c>
      <c r="G17">
        <f t="shared" ref="G17:G20" si="6">IF(MAX(B5:F5)&gt;0,MAX(B5:F5)/G5,"")</f>
        <v>0.66666666666666663</v>
      </c>
      <c r="H17">
        <f t="shared" ref="H17:H20" si="7">IF(MAX(B5:F5)&gt;0,MAX(B5:F5)/INDEX(B$9:F$9,MATCH(MAX(B5:F5),B5:F5,0)),"")</f>
        <v>0.8</v>
      </c>
      <c r="I17">
        <f t="shared" si="5"/>
        <v>0.72727272727272718</v>
      </c>
    </row>
    <row r="18" spans="1:14" x14ac:dyDescent="0.25">
      <c r="F18" t="s">
        <v>5</v>
      </c>
      <c r="G18">
        <f t="shared" si="6"/>
        <v>0.6</v>
      </c>
      <c r="H18">
        <f t="shared" si="7"/>
        <v>0.75</v>
      </c>
      <c r="I18">
        <f t="shared" si="5"/>
        <v>0.66666666666666652</v>
      </c>
    </row>
    <row r="19" spans="1:14" x14ac:dyDescent="0.25">
      <c r="F19" t="s">
        <v>6</v>
      </c>
      <c r="G19" t="str">
        <f t="shared" si="6"/>
        <v/>
      </c>
      <c r="H19" t="str">
        <f t="shared" si="7"/>
        <v/>
      </c>
      <c r="I19" t="str">
        <f t="shared" si="5"/>
        <v/>
      </c>
    </row>
    <row r="20" spans="1:14" x14ac:dyDescent="0.25">
      <c r="F20" t="s">
        <v>9</v>
      </c>
      <c r="G20" t="str">
        <f t="shared" si="6"/>
        <v/>
      </c>
      <c r="H20" t="str">
        <f t="shared" si="7"/>
        <v/>
      </c>
      <c r="I20" t="str">
        <f>IF(G20&lt;&gt;"",2*G20*H20/(G20+H20),"")</f>
        <v/>
      </c>
    </row>
    <row r="21" spans="1:14" x14ac:dyDescent="0.25">
      <c r="G21" s="2" t="s">
        <v>38</v>
      </c>
      <c r="H21" s="2" t="s">
        <v>39</v>
      </c>
      <c r="I21" s="2">
        <f>AVERAGE(I16:I20)</f>
        <v>0.70274170274170267</v>
      </c>
    </row>
    <row r="27" spans="1:14" x14ac:dyDescent="0.25">
      <c r="I27" s="6" t="s">
        <v>26</v>
      </c>
      <c r="J27" s="1"/>
    </row>
    <row r="28" spans="1:14" x14ac:dyDescent="0.25">
      <c r="B28" s="7" t="s">
        <v>27</v>
      </c>
      <c r="C28" s="7"/>
      <c r="D28" s="7"/>
      <c r="E28" s="7"/>
      <c r="F28" s="7"/>
      <c r="G28" s="5" t="s">
        <v>27</v>
      </c>
      <c r="I28" t="s">
        <v>34</v>
      </c>
      <c r="J28">
        <f>COMBIN(G9,2)</f>
        <v>136</v>
      </c>
      <c r="L28" s="2" t="s">
        <v>37</v>
      </c>
      <c r="M28" s="2"/>
      <c r="N28" s="2">
        <f>J30/(J30+J32+J31)</f>
        <v>0.3125</v>
      </c>
    </row>
    <row r="29" spans="1:14" x14ac:dyDescent="0.25">
      <c r="A29" t="s">
        <v>3</v>
      </c>
      <c r="B29" s="7">
        <f>IF(B4&gt;1,COMBIN(B4,2),"")</f>
        <v>10</v>
      </c>
      <c r="C29" s="7" t="str">
        <f t="shared" ref="C29:F29" si="8">IF(C4&gt;1,COMBIN(C4,2),"")</f>
        <v/>
      </c>
      <c r="D29" s="7" t="str">
        <f t="shared" si="8"/>
        <v/>
      </c>
      <c r="E29" s="7" t="str">
        <f t="shared" si="8"/>
        <v/>
      </c>
      <c r="F29" s="7" t="str">
        <f t="shared" si="8"/>
        <v/>
      </c>
      <c r="G29" s="5">
        <f>IF(G4&lt;&gt;"",COMBIN(G4,2),"")</f>
        <v>15</v>
      </c>
      <c r="I29" s="5" t="s">
        <v>28</v>
      </c>
      <c r="J29" s="5">
        <f>SUM(G29:G33)</f>
        <v>40</v>
      </c>
      <c r="L29" s="2" t="s">
        <v>36</v>
      </c>
      <c r="M29" s="2"/>
      <c r="N29" s="2">
        <f>(J30+J33)/J28</f>
        <v>0.67647058823529416</v>
      </c>
    </row>
    <row r="30" spans="1:14" x14ac:dyDescent="0.25">
      <c r="A30" t="s">
        <v>4</v>
      </c>
      <c r="B30" s="7" t="str">
        <f t="shared" ref="B30:F33" si="9">IF(B5&gt;1,COMBIN(B5,2),"")</f>
        <v/>
      </c>
      <c r="C30" s="7">
        <f t="shared" si="9"/>
        <v>6</v>
      </c>
      <c r="D30" s="7" t="str">
        <f t="shared" si="9"/>
        <v/>
      </c>
      <c r="E30" s="7" t="str">
        <f t="shared" si="9"/>
        <v/>
      </c>
      <c r="F30" s="7" t="str">
        <f t="shared" si="9"/>
        <v/>
      </c>
      <c r="G30" s="5">
        <f t="shared" ref="G30:G33" si="10">IF(G5&lt;&gt;"",COMBIN(G5,2),"")</f>
        <v>15</v>
      </c>
      <c r="I30" s="7" t="s">
        <v>29</v>
      </c>
      <c r="J30" s="7">
        <f>SUM(B29:F33)</f>
        <v>20</v>
      </c>
    </row>
    <row r="31" spans="1:14" x14ac:dyDescent="0.25">
      <c r="A31" t="s">
        <v>5</v>
      </c>
      <c r="B31" s="7">
        <f t="shared" si="9"/>
        <v>1</v>
      </c>
      <c r="C31" s="7" t="str">
        <f t="shared" si="9"/>
        <v/>
      </c>
      <c r="D31" s="7">
        <f t="shared" si="9"/>
        <v>3</v>
      </c>
      <c r="E31" s="7" t="str">
        <f t="shared" si="9"/>
        <v/>
      </c>
      <c r="F31" s="7" t="str">
        <f t="shared" si="9"/>
        <v/>
      </c>
      <c r="G31" s="5">
        <f t="shared" si="10"/>
        <v>10</v>
      </c>
      <c r="I31" t="s">
        <v>30</v>
      </c>
      <c r="J31">
        <f>J29-J30</f>
        <v>20</v>
      </c>
    </row>
    <row r="32" spans="1:14" x14ac:dyDescent="0.25">
      <c r="A32" t="s">
        <v>6</v>
      </c>
      <c r="B32" s="7" t="str">
        <f t="shared" si="9"/>
        <v/>
      </c>
      <c r="C32" s="7" t="str">
        <f t="shared" si="9"/>
        <v/>
      </c>
      <c r="D32" s="7" t="str">
        <f t="shared" si="9"/>
        <v/>
      </c>
      <c r="E32" s="7" t="str">
        <f t="shared" si="9"/>
        <v/>
      </c>
      <c r="F32" s="7" t="str">
        <f t="shared" si="9"/>
        <v/>
      </c>
      <c r="G32" s="5" t="str">
        <f t="shared" si="10"/>
        <v/>
      </c>
      <c r="I32" s="8" t="s">
        <v>33</v>
      </c>
      <c r="J32" s="8">
        <f>SUM(B36:F36)</f>
        <v>24</v>
      </c>
    </row>
    <row r="33" spans="1:10" x14ac:dyDescent="0.25">
      <c r="A33" t="s">
        <v>9</v>
      </c>
      <c r="B33" s="7" t="str">
        <f t="shared" si="9"/>
        <v/>
      </c>
      <c r="C33" s="7" t="str">
        <f t="shared" si="9"/>
        <v/>
      </c>
      <c r="D33" s="7" t="str">
        <f t="shared" si="9"/>
        <v/>
      </c>
      <c r="E33" s="7" t="str">
        <f t="shared" si="9"/>
        <v/>
      </c>
      <c r="F33" s="7" t="str">
        <f t="shared" si="9"/>
        <v/>
      </c>
      <c r="G33" s="5" t="str">
        <f t="shared" si="10"/>
        <v/>
      </c>
      <c r="I33" t="s">
        <v>35</v>
      </c>
      <c r="J33">
        <f>J28-J30-J31-J32</f>
        <v>72</v>
      </c>
    </row>
    <row r="36" spans="1:10" x14ac:dyDescent="0.25">
      <c r="A36" t="s">
        <v>31</v>
      </c>
      <c r="B36" s="8">
        <f>IF(B9&lt;&gt;"",(B9^2-SUM(B41:B45))/2,"")</f>
        <v>17</v>
      </c>
      <c r="C36" s="8">
        <f t="shared" ref="C36:F36" si="11">IF(C9&lt;&gt;"",(C9^2-SUM(C41:C45))/2,"")</f>
        <v>4</v>
      </c>
      <c r="D36" s="8">
        <f t="shared" si="11"/>
        <v>3</v>
      </c>
      <c r="E36" s="8" t="str">
        <f t="shared" si="11"/>
        <v/>
      </c>
      <c r="F36" s="8" t="str">
        <f t="shared" si="11"/>
        <v/>
      </c>
    </row>
    <row r="41" spans="1:10" x14ac:dyDescent="0.25">
      <c r="A41" s="9" t="s">
        <v>32</v>
      </c>
      <c r="B41" s="9">
        <f>B4^2</f>
        <v>25</v>
      </c>
      <c r="C41" s="9">
        <f t="shared" ref="C41:F41" si="12">C4^2</f>
        <v>1</v>
      </c>
      <c r="D41" s="9">
        <f t="shared" si="12"/>
        <v>0</v>
      </c>
      <c r="E41" s="9">
        <f t="shared" si="12"/>
        <v>0</v>
      </c>
      <c r="F41" s="9">
        <f t="shared" si="12"/>
        <v>0</v>
      </c>
    </row>
    <row r="42" spans="1:10" x14ac:dyDescent="0.25">
      <c r="A42" s="9"/>
      <c r="B42" s="9">
        <f t="shared" ref="B42:F42" si="13">B5^2</f>
        <v>1</v>
      </c>
      <c r="C42" s="9">
        <f t="shared" si="13"/>
        <v>16</v>
      </c>
      <c r="D42" s="9">
        <f t="shared" si="13"/>
        <v>1</v>
      </c>
      <c r="E42" s="9">
        <f t="shared" si="13"/>
        <v>0</v>
      </c>
      <c r="F42" s="9">
        <f t="shared" si="13"/>
        <v>0</v>
      </c>
    </row>
    <row r="43" spans="1:10" x14ac:dyDescent="0.25">
      <c r="A43" s="9"/>
      <c r="B43" s="9">
        <f t="shared" ref="B43:F43" si="14">B6^2</f>
        <v>4</v>
      </c>
      <c r="C43" s="9">
        <f t="shared" si="14"/>
        <v>0</v>
      </c>
      <c r="D43" s="9">
        <f t="shared" si="14"/>
        <v>9</v>
      </c>
      <c r="E43" s="9">
        <f t="shared" si="14"/>
        <v>0</v>
      </c>
      <c r="F43" s="9">
        <f t="shared" si="14"/>
        <v>0</v>
      </c>
    </row>
    <row r="44" spans="1:10" x14ac:dyDescent="0.25">
      <c r="A44" s="9"/>
      <c r="B44" s="9">
        <f t="shared" ref="B44:F44" si="15">B7^2</f>
        <v>0</v>
      </c>
      <c r="C44" s="9">
        <f t="shared" si="15"/>
        <v>0</v>
      </c>
      <c r="D44" s="9">
        <f t="shared" si="15"/>
        <v>0</v>
      </c>
      <c r="E44" s="9">
        <f t="shared" si="15"/>
        <v>0</v>
      </c>
      <c r="F44" s="9">
        <f t="shared" si="15"/>
        <v>0</v>
      </c>
    </row>
    <row r="45" spans="1:10" x14ac:dyDescent="0.25">
      <c r="A45" s="9"/>
      <c r="B45" s="9">
        <f t="shared" ref="B45:F45" si="16">B8^2</f>
        <v>0</v>
      </c>
      <c r="C45" s="9">
        <f t="shared" si="16"/>
        <v>0</v>
      </c>
      <c r="D45" s="9">
        <f t="shared" si="16"/>
        <v>0</v>
      </c>
      <c r="E45" s="9">
        <f t="shared" si="16"/>
        <v>0</v>
      </c>
      <c r="F45" s="9">
        <f t="shared" si="16"/>
        <v>0</v>
      </c>
    </row>
  </sheetData>
  <phoneticPr fontId="1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Chengwei Lei</dc:creator>
  <cp:lastModifiedBy>Chengwei Lei</cp:lastModifiedBy>
  <dcterms:created xsi:type="dcterms:W3CDTF">2024-04-12T23:36:16Z</dcterms:created>
  <dcterms:modified xsi:type="dcterms:W3CDTF">2024-04-13T05:42:32Z</dcterms:modified>
</cp:coreProperties>
</file>